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 tabRatio="725" activeTab="1"/>
  </bookViews>
  <sheets>
    <sheet name="化肥流通领域" sheetId="1" r:id="rId1"/>
    <sheet name="单翼迷宫式滴灌带、聚乙烯吹塑农用地面覆盖薄膜流通领域" sheetId="2" r:id="rId2"/>
  </sheets>
  <calcPr calcId="144525"/>
</workbook>
</file>

<file path=xl/sharedStrings.xml><?xml version="1.0" encoding="utf-8"?>
<sst xmlns="http://schemas.openxmlformats.org/spreadsheetml/2006/main" count="80" uniqueCount="27">
  <si>
    <t>附件4               2020年自治区化肥产品质量监督抽查场所分布表</t>
  </si>
  <si>
    <t>被抽检人所在区域</t>
  </si>
  <si>
    <t>被抽检家数</t>
  </si>
  <si>
    <t>全部样品合格的被抽检家数</t>
  </si>
  <si>
    <t>被抽检方合格率（%）</t>
  </si>
  <si>
    <t>抽取样品数</t>
  </si>
  <si>
    <t>合格样品数</t>
  </si>
  <si>
    <t>样品合格率（%）</t>
  </si>
  <si>
    <t>城  区</t>
  </si>
  <si>
    <t>乡镇</t>
  </si>
  <si>
    <t>城乡结合部</t>
  </si>
  <si>
    <r>
      <rPr>
        <b/>
        <sz val="9"/>
        <rFont val="宋体"/>
        <charset val="134"/>
      </rPr>
      <t>合</t>
    </r>
    <r>
      <rPr>
        <b/>
        <sz val="9"/>
        <rFont val="Times New Roman"/>
        <charset val="134"/>
      </rPr>
      <t xml:space="preserve">   </t>
    </r>
    <r>
      <rPr>
        <b/>
        <sz val="9"/>
        <rFont val="宋体"/>
        <charset val="134"/>
      </rPr>
      <t>计</t>
    </r>
  </si>
  <si>
    <t>抽样场所类别</t>
  </si>
  <si>
    <t>商   场</t>
  </si>
  <si>
    <t>/</t>
  </si>
  <si>
    <t>专卖店</t>
  </si>
  <si>
    <t>专业市场</t>
  </si>
  <si>
    <t>小商铺</t>
  </si>
  <si>
    <t>其他</t>
  </si>
  <si>
    <t>合  计</t>
  </si>
  <si>
    <r>
      <rPr>
        <b/>
        <sz val="10"/>
        <rFont val="黑体"/>
        <charset val="134"/>
      </rPr>
      <t>检验机构负责人（签字）：</t>
    </r>
    <r>
      <rPr>
        <b/>
        <sz val="10"/>
        <rFont val="Times New Roman"/>
        <charset val="134"/>
      </rPr>
      <t xml:space="preserve">                                             </t>
    </r>
    <r>
      <rPr>
        <b/>
        <sz val="10"/>
        <rFont val="黑体"/>
        <charset val="134"/>
      </rPr>
      <t>联系电话：</t>
    </r>
  </si>
  <si>
    <r>
      <rPr>
        <b/>
        <sz val="10"/>
        <rFont val="黑体"/>
        <charset val="134"/>
      </rPr>
      <t>检验机构（公章）：</t>
    </r>
    <r>
      <rPr>
        <b/>
        <sz val="10"/>
        <rFont val="Times New Roman"/>
        <charset val="134"/>
      </rPr>
      <t xml:space="preserve">        </t>
    </r>
    <r>
      <rPr>
        <b/>
        <sz val="10"/>
        <rFont val="黑体"/>
        <charset val="134"/>
      </rPr>
      <t>年</t>
    </r>
    <r>
      <rPr>
        <b/>
        <sz val="10"/>
        <rFont val="Times New Roman"/>
        <charset val="134"/>
      </rPr>
      <t xml:space="preserve">     </t>
    </r>
    <r>
      <rPr>
        <b/>
        <sz val="10"/>
        <rFont val="黑体"/>
        <charset val="134"/>
      </rPr>
      <t>月</t>
    </r>
    <r>
      <rPr>
        <b/>
        <sz val="10"/>
        <rFont val="Times New Roman"/>
        <charset val="134"/>
      </rPr>
      <t xml:space="preserve">    </t>
    </r>
    <r>
      <rPr>
        <b/>
        <sz val="10"/>
        <rFont val="黑体"/>
        <charset val="134"/>
      </rPr>
      <t>日</t>
    </r>
  </si>
  <si>
    <t>附件4      自治区流通领域单翼迷宫式滴灌带、聚乙烯吹塑农用地面覆盖薄膜产品质量监督抽查场所分布表</t>
  </si>
  <si>
    <t>合   计</t>
  </si>
  <si>
    <t>超   市</t>
  </si>
  <si>
    <t>检验机构负责人（签字）：                        联系电话：</t>
  </si>
  <si>
    <t>检验机构（公章）：    年      月        日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</si>
</sst>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_ "/>
    <numFmt numFmtId="177" formatCode="0.0%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0"/>
      <name val="Arial"/>
      <charset val="134"/>
    </font>
    <font>
      <sz val="11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Times New Roman"/>
      <charset val="134"/>
    </font>
    <font>
      <sz val="9"/>
      <name val="Arial"/>
      <charset val="134"/>
    </font>
    <font>
      <b/>
      <sz val="10"/>
      <name val="黑体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64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14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24" borderId="11" applyNumberFormat="0" applyFon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31" fillId="13" borderId="9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41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177" fontId="2" fillId="0" borderId="0" xfId="0" applyNumberFormat="1" applyFont="1" applyAlignment="1"/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/>
    <xf numFmtId="177" fontId="0" fillId="0" borderId="0" xfId="0" applyNumberFormat="1" applyFill="1" applyAlignment="1"/>
    <xf numFmtId="0" fontId="3" fillId="0" borderId="0" xfId="0" applyFont="1" applyFill="1" applyAlignment="1">
      <alignment horizontal="left" vertical="top"/>
    </xf>
    <xf numFmtId="0" fontId="5" fillId="0" borderId="1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177" fontId="8" fillId="0" borderId="0" xfId="0" applyNumberFormat="1" applyFont="1" applyFill="1" applyAlignment="1"/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/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13" xfId="55"/>
    <cellStyle name="常规 14" xfId="56"/>
    <cellStyle name="常规 15" xfId="57"/>
    <cellStyle name="常规 17" xfId="58"/>
    <cellStyle name="常规 18" xfId="59"/>
    <cellStyle name="常规 3" xfId="60"/>
    <cellStyle name="常规 4" xfId="61"/>
    <cellStyle name="常规 5" xfId="62"/>
    <cellStyle name="常规 7" xfId="63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93D9"/>
    </indexed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noFill/>
        <a:ln>
          <a:noFill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workbookViewId="0">
      <selection activeCell="A1" sqref="A1:G1"/>
    </sheetView>
  </sheetViews>
  <sheetFormatPr defaultColWidth="9.13333333333333" defaultRowHeight="12.75" outlineLevelCol="6"/>
  <cols>
    <col min="1" max="1" width="15.4285714285714" style="18" customWidth="1"/>
    <col min="2" max="2" width="11.5714285714286" style="19" customWidth="1"/>
    <col min="3" max="3" width="15.1428571428571" style="19" customWidth="1"/>
    <col min="4" max="4" width="15.2857142857143" style="20" customWidth="1"/>
    <col min="5" max="6" width="12.7142857142857" style="19" customWidth="1"/>
    <col min="7" max="7" width="14.8571428571429" style="19" customWidth="1"/>
    <col min="8" max="16384" width="9.13333333333333" style="19"/>
  </cols>
  <sheetData>
    <row r="1" ht="27.75" customHeight="1" spans="1:7">
      <c r="A1" s="21" t="s">
        <v>0</v>
      </c>
      <c r="B1" s="21"/>
      <c r="C1" s="21"/>
      <c r="D1" s="21"/>
      <c r="E1" s="21"/>
      <c r="F1" s="21"/>
      <c r="G1" s="21"/>
    </row>
    <row r="2" s="17" customFormat="1" ht="46.5" customHeight="1" spans="1:7">
      <c r="A2" s="22" t="s">
        <v>1</v>
      </c>
      <c r="B2" s="22" t="s">
        <v>2</v>
      </c>
      <c r="C2" s="22" t="s">
        <v>3</v>
      </c>
      <c r="D2" s="23" t="s">
        <v>4</v>
      </c>
      <c r="E2" s="22" t="s">
        <v>5</v>
      </c>
      <c r="F2" s="22" t="s">
        <v>6</v>
      </c>
      <c r="G2" s="22" t="s">
        <v>7</v>
      </c>
    </row>
    <row r="3" s="17" customFormat="1" ht="39.95" customHeight="1" spans="1:7">
      <c r="A3" s="22" t="s">
        <v>8</v>
      </c>
      <c r="B3" s="24">
        <v>62</v>
      </c>
      <c r="C3" s="24">
        <v>32</v>
      </c>
      <c r="D3" s="25">
        <f>C3/B3</f>
        <v>0.516129032258065</v>
      </c>
      <c r="E3" s="24">
        <v>154</v>
      </c>
      <c r="F3" s="24">
        <v>115</v>
      </c>
      <c r="G3" s="25">
        <f t="shared" ref="G3:G6" si="0">F3/E3</f>
        <v>0.746753246753247</v>
      </c>
    </row>
    <row r="4" s="17" customFormat="1" ht="39.95" customHeight="1" spans="1:7">
      <c r="A4" s="22" t="s">
        <v>9</v>
      </c>
      <c r="B4" s="24">
        <v>10</v>
      </c>
      <c r="C4" s="24">
        <v>6</v>
      </c>
      <c r="D4" s="25">
        <f>C4/B4</f>
        <v>0.6</v>
      </c>
      <c r="E4" s="24">
        <f>3+3+3+3+3+2+1+3+1+1+1</f>
        <v>24</v>
      </c>
      <c r="F4" s="24">
        <v>20</v>
      </c>
      <c r="G4" s="25">
        <f t="shared" si="0"/>
        <v>0.833333333333333</v>
      </c>
    </row>
    <row r="5" s="17" customFormat="1" ht="39.95" customHeight="1" spans="1:7">
      <c r="A5" s="22" t="s">
        <v>10</v>
      </c>
      <c r="B5" s="24">
        <f>1+1+1+1+1+1+1+1+1+1+1</f>
        <v>11</v>
      </c>
      <c r="C5" s="24">
        <f>1+1+1+1</f>
        <v>4</v>
      </c>
      <c r="D5" s="25">
        <f t="shared" ref="D5:D12" si="1">C5/B5</f>
        <v>0.363636363636364</v>
      </c>
      <c r="E5" s="24">
        <f>1+2+2+3+3+3+3+3+3+3+3+3</f>
        <v>32</v>
      </c>
      <c r="F5" s="24">
        <f>1+2+3+2+1+2+2+1+2+3+3</f>
        <v>22</v>
      </c>
      <c r="G5" s="25">
        <f t="shared" si="0"/>
        <v>0.6875</v>
      </c>
    </row>
    <row r="6" s="17" customFormat="1" ht="39.95" customHeight="1" spans="1:7">
      <c r="A6" s="26" t="s">
        <v>11</v>
      </c>
      <c r="B6" s="24">
        <f t="shared" ref="B6:F6" si="2">SUM(B3:B5)</f>
        <v>83</v>
      </c>
      <c r="C6" s="24">
        <f t="shared" si="2"/>
        <v>42</v>
      </c>
      <c r="D6" s="25">
        <f t="shared" si="1"/>
        <v>0.506024096385542</v>
      </c>
      <c r="E6" s="24">
        <f t="shared" si="2"/>
        <v>210</v>
      </c>
      <c r="F6" s="24">
        <f t="shared" si="2"/>
        <v>157</v>
      </c>
      <c r="G6" s="25">
        <f t="shared" si="0"/>
        <v>0.747619047619048</v>
      </c>
    </row>
    <row r="7" s="17" customFormat="1" ht="32.25" customHeight="1" spans="1:7">
      <c r="A7" s="27"/>
      <c r="B7" s="28"/>
      <c r="C7" s="28"/>
      <c r="D7" s="29"/>
      <c r="E7" s="28"/>
      <c r="F7" s="28"/>
      <c r="G7" s="28"/>
    </row>
    <row r="8" s="17" customFormat="1" ht="38.25" customHeight="1" spans="1:7">
      <c r="A8" s="22" t="s">
        <v>12</v>
      </c>
      <c r="B8" s="22" t="s">
        <v>2</v>
      </c>
      <c r="C8" s="22" t="s">
        <v>3</v>
      </c>
      <c r="D8" s="23" t="s">
        <v>4</v>
      </c>
      <c r="E8" s="30" t="s">
        <v>5</v>
      </c>
      <c r="F8" s="30" t="s">
        <v>6</v>
      </c>
      <c r="G8" s="30" t="s">
        <v>7</v>
      </c>
    </row>
    <row r="9" s="17" customFormat="1" ht="39.95" customHeight="1" spans="1:7">
      <c r="A9" s="31" t="s">
        <v>13</v>
      </c>
      <c r="B9" s="24" t="s">
        <v>14</v>
      </c>
      <c r="C9" s="24" t="s">
        <v>14</v>
      </c>
      <c r="D9" s="32" t="s">
        <v>14</v>
      </c>
      <c r="E9" s="33" t="s">
        <v>14</v>
      </c>
      <c r="F9" s="33" t="s">
        <v>14</v>
      </c>
      <c r="G9" s="32" t="s">
        <v>14</v>
      </c>
    </row>
    <row r="10" s="17" customFormat="1" ht="39.95" customHeight="1" spans="1:7">
      <c r="A10" s="31" t="s">
        <v>15</v>
      </c>
      <c r="B10" s="24">
        <v>7</v>
      </c>
      <c r="C10" s="24">
        <v>3</v>
      </c>
      <c r="D10" s="25">
        <f t="shared" si="1"/>
        <v>0.428571428571429</v>
      </c>
      <c r="E10" s="24">
        <f>1+1+1+1+3+1+2+1</f>
        <v>11</v>
      </c>
      <c r="F10" s="24">
        <f>1+1+1+2+1</f>
        <v>6</v>
      </c>
      <c r="G10" s="25">
        <f t="shared" ref="G10:G12" si="3">F10/E10</f>
        <v>0.545454545454545</v>
      </c>
    </row>
    <row r="11" s="17" customFormat="1" ht="39.95" customHeight="1" spans="1:7">
      <c r="A11" s="31" t="s">
        <v>16</v>
      </c>
      <c r="B11" s="24">
        <v>58</v>
      </c>
      <c r="C11" s="24">
        <v>31</v>
      </c>
      <c r="D11" s="25">
        <f t="shared" si="1"/>
        <v>0.53448275862069</v>
      </c>
      <c r="E11" s="24">
        <v>153</v>
      </c>
      <c r="F11" s="24">
        <v>117</v>
      </c>
      <c r="G11" s="25">
        <f t="shared" si="3"/>
        <v>0.764705882352941</v>
      </c>
    </row>
    <row r="12" s="17" customFormat="1" ht="39.95" customHeight="1" spans="1:7">
      <c r="A12" s="31" t="s">
        <v>17</v>
      </c>
      <c r="B12" s="24">
        <v>18</v>
      </c>
      <c r="C12" s="24">
        <v>8</v>
      </c>
      <c r="D12" s="25">
        <f t="shared" si="1"/>
        <v>0.444444444444444</v>
      </c>
      <c r="E12" s="24">
        <v>46</v>
      </c>
      <c r="F12" s="24">
        <v>34</v>
      </c>
      <c r="G12" s="25">
        <f t="shared" si="3"/>
        <v>0.739130434782609</v>
      </c>
    </row>
    <row r="13" s="17" customFormat="1" ht="39.95" customHeight="1" spans="1:7">
      <c r="A13" s="31" t="s">
        <v>18</v>
      </c>
      <c r="B13" s="24" t="s">
        <v>14</v>
      </c>
      <c r="C13" s="24" t="s">
        <v>14</v>
      </c>
      <c r="D13" s="32" t="s">
        <v>14</v>
      </c>
      <c r="E13" s="24" t="s">
        <v>14</v>
      </c>
      <c r="F13" s="24" t="s">
        <v>14</v>
      </c>
      <c r="G13" s="32" t="s">
        <v>14</v>
      </c>
    </row>
    <row r="14" s="17" customFormat="1" ht="39.95" customHeight="1" spans="1:7">
      <c r="A14" s="22" t="s">
        <v>19</v>
      </c>
      <c r="B14" s="34">
        <f>SUM(B9:B13)</f>
        <v>83</v>
      </c>
      <c r="C14" s="34">
        <f>SUM(C9:C13)</f>
        <v>42</v>
      </c>
      <c r="D14" s="25">
        <f>C14/B14</f>
        <v>0.506024096385542</v>
      </c>
      <c r="E14" s="34">
        <f>SUM(E9:E13)</f>
        <v>210</v>
      </c>
      <c r="F14" s="34">
        <f>SUM(F10:F13)</f>
        <v>157</v>
      </c>
      <c r="G14" s="25">
        <f>F14/E14</f>
        <v>0.747619047619048</v>
      </c>
    </row>
    <row r="15" s="17" customFormat="1" spans="1:7">
      <c r="A15" s="35" t="s">
        <v>20</v>
      </c>
      <c r="B15" s="36"/>
      <c r="C15" s="36"/>
      <c r="D15" s="36"/>
      <c r="E15" s="36"/>
      <c r="F15" s="36"/>
      <c r="G15" s="36"/>
    </row>
    <row r="16" s="17" customFormat="1" spans="1:4">
      <c r="A16" s="37"/>
      <c r="D16" s="38"/>
    </row>
    <row r="17" s="17" customFormat="1" spans="1:7">
      <c r="A17" s="39" t="s">
        <v>21</v>
      </c>
      <c r="B17" s="40"/>
      <c r="C17" s="40"/>
      <c r="D17" s="40"/>
      <c r="E17" s="40"/>
      <c r="F17" s="40"/>
      <c r="G17" s="40"/>
    </row>
  </sheetData>
  <mergeCells count="3">
    <mergeCell ref="A1:G1"/>
    <mergeCell ref="A15:G15"/>
    <mergeCell ref="A17:G17"/>
  </mergeCells>
  <pageMargins left="0.354166666666667" right="0.156944444444444" top="0.984027777777778" bottom="0.984027777777778" header="0.511805555555556" footer="0.511805555555556"/>
  <pageSetup paperSize="9" orientation="portrait" horizont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workbookViewId="0">
      <selection activeCell="L6" sqref="L6"/>
    </sheetView>
  </sheetViews>
  <sheetFormatPr defaultColWidth="9.13333333333333" defaultRowHeight="12" outlineLevelCol="6"/>
  <cols>
    <col min="1" max="1" width="14.1333333333333" style="2" customWidth="1"/>
    <col min="2" max="2" width="12.1333333333333" style="3" customWidth="1"/>
    <col min="3" max="3" width="17.4285714285714" style="3" customWidth="1"/>
    <col min="4" max="4" width="17.1333333333333" style="4" customWidth="1"/>
    <col min="5" max="5" width="12.1333333333333" style="3" customWidth="1"/>
    <col min="6" max="6" width="11.4285714285714" style="3" customWidth="1"/>
    <col min="7" max="7" width="20.7142857142857" style="3" customWidth="1"/>
    <col min="8" max="16384" width="9.13333333333333" style="3"/>
  </cols>
  <sheetData>
    <row r="1" ht="71.25" customHeight="1" spans="1:7">
      <c r="A1" s="5" t="s">
        <v>22</v>
      </c>
      <c r="B1" s="5"/>
      <c r="C1" s="5"/>
      <c r="D1" s="5"/>
      <c r="E1" s="5"/>
      <c r="F1" s="5"/>
      <c r="G1" s="5"/>
    </row>
    <row r="2" ht="24" spans="1:7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</row>
    <row r="3" ht="27" customHeight="1" spans="1:7">
      <c r="A3" s="6" t="s">
        <v>10</v>
      </c>
      <c r="B3" s="6">
        <v>13</v>
      </c>
      <c r="C3" s="6">
        <v>11</v>
      </c>
      <c r="D3" s="8">
        <f t="shared" ref="D3:D6" si="0">C3/B3</f>
        <v>0.846153846153846</v>
      </c>
      <c r="E3" s="6">
        <v>16</v>
      </c>
      <c r="F3" s="6">
        <v>14</v>
      </c>
      <c r="G3" s="9">
        <f t="shared" ref="G3:G6" si="1">F3/E3</f>
        <v>0.875</v>
      </c>
    </row>
    <row r="4" ht="20.25" customHeight="1" spans="1:7">
      <c r="A4" s="6" t="s">
        <v>8</v>
      </c>
      <c r="B4" s="6">
        <v>7</v>
      </c>
      <c r="C4" s="6">
        <v>6</v>
      </c>
      <c r="D4" s="8">
        <f t="shared" si="0"/>
        <v>0.857142857142857</v>
      </c>
      <c r="E4" s="6">
        <v>8</v>
      </c>
      <c r="F4" s="6">
        <v>7</v>
      </c>
      <c r="G4" s="9">
        <f t="shared" si="1"/>
        <v>0.875</v>
      </c>
    </row>
    <row r="5" ht="22.5" customHeight="1" spans="1:7">
      <c r="A5" s="6" t="s">
        <v>9</v>
      </c>
      <c r="B5" s="6">
        <v>16</v>
      </c>
      <c r="C5" s="6">
        <v>7</v>
      </c>
      <c r="D5" s="8">
        <f t="shared" si="0"/>
        <v>0.4375</v>
      </c>
      <c r="E5" s="6">
        <v>16</v>
      </c>
      <c r="F5" s="6">
        <v>7</v>
      </c>
      <c r="G5" s="9">
        <f t="shared" si="1"/>
        <v>0.4375</v>
      </c>
    </row>
    <row r="6" ht="28.5" customHeight="1" spans="1:7">
      <c r="A6" s="10" t="s">
        <v>23</v>
      </c>
      <c r="B6" s="6">
        <f t="shared" ref="B6:F6" si="2">SUM(B3:B5)</f>
        <v>36</v>
      </c>
      <c r="C6" s="6">
        <f t="shared" si="2"/>
        <v>24</v>
      </c>
      <c r="D6" s="9">
        <f t="shared" si="0"/>
        <v>0.666666666666667</v>
      </c>
      <c r="E6" s="6">
        <f t="shared" si="2"/>
        <v>40</v>
      </c>
      <c r="F6" s="6">
        <f t="shared" si="2"/>
        <v>28</v>
      </c>
      <c r="G6" s="9">
        <f t="shared" si="1"/>
        <v>0.7</v>
      </c>
    </row>
    <row r="7" ht="32.25" customHeight="1" spans="1:1">
      <c r="A7" s="11"/>
    </row>
    <row r="8" ht="24" spans="1:7">
      <c r="A8" s="6" t="s">
        <v>12</v>
      </c>
      <c r="B8" s="6" t="s">
        <v>2</v>
      </c>
      <c r="C8" s="6" t="s">
        <v>3</v>
      </c>
      <c r="D8" s="7" t="s">
        <v>4</v>
      </c>
      <c r="E8" s="12" t="s">
        <v>5</v>
      </c>
      <c r="F8" s="12" t="s">
        <v>6</v>
      </c>
      <c r="G8" s="12" t="s">
        <v>7</v>
      </c>
    </row>
    <row r="9" ht="22.5" customHeight="1" spans="1:7">
      <c r="A9" s="13" t="s">
        <v>13</v>
      </c>
      <c r="B9" s="14" t="s">
        <v>14</v>
      </c>
      <c r="C9" s="14" t="s">
        <v>14</v>
      </c>
      <c r="D9" s="14" t="s">
        <v>14</v>
      </c>
      <c r="E9" s="14" t="s">
        <v>14</v>
      </c>
      <c r="F9" s="14" t="s">
        <v>14</v>
      </c>
      <c r="G9" s="14" t="s">
        <v>14</v>
      </c>
    </row>
    <row r="10" ht="24" customHeight="1" spans="1:7">
      <c r="A10" s="13" t="s">
        <v>24</v>
      </c>
      <c r="B10" s="14" t="s">
        <v>14</v>
      </c>
      <c r="C10" s="14" t="s">
        <v>14</v>
      </c>
      <c r="D10" s="14" t="s">
        <v>14</v>
      </c>
      <c r="E10" s="14" t="s">
        <v>14</v>
      </c>
      <c r="F10" s="14" t="s">
        <v>14</v>
      </c>
      <c r="G10" s="14" t="s">
        <v>14</v>
      </c>
    </row>
    <row r="11" ht="30.75" customHeight="1" spans="1:7">
      <c r="A11" s="13" t="s">
        <v>16</v>
      </c>
      <c r="B11" s="6">
        <v>17</v>
      </c>
      <c r="C11" s="6">
        <v>15</v>
      </c>
      <c r="D11" s="9">
        <f t="shared" ref="D11:D14" si="3">C11/B11</f>
        <v>0.882352941176471</v>
      </c>
      <c r="E11" s="6">
        <v>21</v>
      </c>
      <c r="F11" s="6">
        <v>19</v>
      </c>
      <c r="G11" s="9">
        <f t="shared" ref="G11:G14" si="4">F11/E11</f>
        <v>0.904761904761905</v>
      </c>
    </row>
    <row r="12" ht="24.75" customHeight="1" spans="1:7">
      <c r="A12" s="13" t="s">
        <v>17</v>
      </c>
      <c r="B12" s="6">
        <v>1</v>
      </c>
      <c r="C12" s="14" t="s">
        <v>14</v>
      </c>
      <c r="D12" s="9">
        <v>0</v>
      </c>
      <c r="E12" s="6">
        <v>1</v>
      </c>
      <c r="F12" s="14" t="s">
        <v>14</v>
      </c>
      <c r="G12" s="9">
        <v>0</v>
      </c>
    </row>
    <row r="13" ht="29.25" customHeight="1" spans="1:7">
      <c r="A13" s="13" t="s">
        <v>18</v>
      </c>
      <c r="B13" s="6">
        <v>18</v>
      </c>
      <c r="C13" s="6">
        <v>9</v>
      </c>
      <c r="D13" s="9">
        <f t="shared" si="3"/>
        <v>0.5</v>
      </c>
      <c r="E13" s="6">
        <v>18</v>
      </c>
      <c r="F13" s="6">
        <v>9</v>
      </c>
      <c r="G13" s="9">
        <f t="shared" si="4"/>
        <v>0.5</v>
      </c>
    </row>
    <row r="14" ht="26.25" customHeight="1" spans="1:7">
      <c r="A14" s="6" t="s">
        <v>19</v>
      </c>
      <c r="B14" s="6">
        <f t="shared" ref="B14:F14" si="5">SUM(B11:B13)</f>
        <v>36</v>
      </c>
      <c r="C14" s="6">
        <f t="shared" si="5"/>
        <v>24</v>
      </c>
      <c r="D14" s="9">
        <f t="shared" si="3"/>
        <v>0.666666666666667</v>
      </c>
      <c r="E14" s="6">
        <f t="shared" si="5"/>
        <v>40</v>
      </c>
      <c r="F14" s="6">
        <f t="shared" si="5"/>
        <v>28</v>
      </c>
      <c r="G14" s="9">
        <f t="shared" si="4"/>
        <v>0.7</v>
      </c>
    </row>
    <row r="15" s="1" customFormat="1" ht="27" customHeight="1" spans="1:7">
      <c r="A15" s="15" t="s">
        <v>25</v>
      </c>
      <c r="B15" s="15"/>
      <c r="C15" s="15"/>
      <c r="D15" s="15"/>
      <c r="E15" s="15"/>
      <c r="F15" s="15"/>
      <c r="G15" s="15"/>
    </row>
    <row r="16" s="1" customFormat="1" ht="13.5" spans="1:7">
      <c r="A16" s="11"/>
      <c r="B16" s="3"/>
      <c r="C16" s="3"/>
      <c r="D16" s="4"/>
      <c r="E16" s="3"/>
      <c r="F16" s="3"/>
      <c r="G16" s="3"/>
    </row>
    <row r="17" s="1" customFormat="1" ht="36" customHeight="1" spans="1:7">
      <c r="A17" s="16" t="s">
        <v>26</v>
      </c>
      <c r="B17" s="16"/>
      <c r="C17" s="16"/>
      <c r="D17" s="16"/>
      <c r="E17" s="16"/>
      <c r="F17" s="16"/>
      <c r="G17" s="16"/>
    </row>
  </sheetData>
  <mergeCells count="3">
    <mergeCell ref="A1:G1"/>
    <mergeCell ref="A15:G15"/>
    <mergeCell ref="A17:G17"/>
  </mergeCells>
  <printOptions horizontalCentered="1"/>
  <pageMargins left="0.357638888888889" right="0.357638888888889" top="1" bottom="1" header="0.5" footer="0.5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化肥流通领域</vt:lpstr>
      <vt:lpstr>单翼迷宫式滴灌带、聚乙烯吹塑农用地面覆盖薄膜流通领域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徐海燕</cp:lastModifiedBy>
  <dcterms:created xsi:type="dcterms:W3CDTF">2015-01-30T08:56:00Z</dcterms:created>
  <cp:lastPrinted>2017-08-15T08:39:00Z</cp:lastPrinted>
  <dcterms:modified xsi:type="dcterms:W3CDTF">2020-07-14T02:21:40Z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